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 profit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b val="1"/>
      <color rgb="00FFFFFF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1F4E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2" borderId="0" pivotButton="0" quotePrefix="0" xfId="0"/>
    <xf numFmtId="1" fontId="0" fillId="2" borderId="0" pivotButton="0" quotePrefix="0" xfId="0"/>
    <xf numFmtId="4" fontId="0" fillId="0" borderId="0" pivotButton="0" quotePrefix="0" xfId="0"/>
    <xf numFmtId="1" fontId="3" fillId="0" borderId="0" pivotButton="0" quotePrefix="0" xfId="0"/>
    <xf numFmtId="4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hyperlink" Target="https://rev001-recipe-cost.integrated-thai-course.workers.dev/rental-host" TargetMode="External" Id="rId1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K3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52" customWidth="1" min="1" max="1"/>
    <ns0:col width="9" customWidth="1" min="2" max="2"/>
    <ns0:col width="14" customWidth="1" min="3" max="3"/>
    <ns0:col width="14" customWidth="1" min="4" max="4"/>
    <ns0:col width="14" customWidth="1" min="5" max="5"/>
    <ns0:col width="14" customWidth="1" min="6" max="6"/>
    <ns0:col width="14" customWidth="1" min="7" max="7"/>
    <ns0:col width="14" customWidth="1" min="8" max="8"/>
    <ns0:col width="14" customWidth="1" min="9" max="9"/>
    <ns0:col width="14" customWidth="1" min="10" max="10"/>
    <ns0:col width="14" customWidth="1" min="11" max="11"/>
  </ns0:cols>
  <ns0:sheetData>
    <ns0:row r="1">
      <ns0:c r="A1" s="1" t="inlineStr">
        <ns0:is>
          <ns0:t>Free Rental Profit Spreadsheet (lite): Airbnb, Vrbo and direct bookings</ns0:t>
        </ns0:is>
      </ns0:c>
    </ns0:row>
    <ns0:row r="2">
      <ns0:c r="A2" s="2" t="inlineStr">
        <ns0:is>
          <ns0:t>Blue cells are inputs; the other cells are formulas. Use one currency throughout. The blue cells hold a fictional example so you can see it work: replace them with your own numbers.</ns0:t>
        </ns0:is>
      </ns0:c>
    </ns0:row>
    <ns0:row r="4">
      <ns0:c r="A4" t="inlineStr">
        <ns0:is>
          <ns0:t>Platform host fee % (of booking total; 0 for direct bookings)</ns0:t>
        </ns0:is>
      </ns0:c>
      <ns0:c r="B4" s="3" t="n">
        <ns0:v>0.03</ns0:v>
      </ns0:c>
    </ns0:row>
    <ns0:row r="5">
      <ns0:c r="A5" t="inlineStr">
        <ns0:is>
          <ns0:t>Management or co-host fee % (of payout; 0 if none)</ns0:t>
        </ns0:is>
      </ns0:c>
      <ns0:c r="B5" s="3" t="n">
        <ns0:v>0</ns0:v>
      </ns0:c>
    </ns0:row>
    <ns0:row r="6">
      <ns0:c r="A6" t="inlineStr">
        <ns0:is>
          <ns0:t>Cleaning cost you pay per turnover</ns0:t>
        </ns0:is>
      </ns0:c>
      <ns0:c r="B6" s="4" t="n">
        <ns0:v>60</ns0:v>
      </ns0:c>
    </ns0:row>
    <ns0:row r="7">
      <ns0:c r="A7" t="inlineStr">
        <ns0:is>
          <ns0:t>Supplies per stay (toiletries, coffee, laundry)</ns0:t>
        </ns0:is>
      </ns0:c>
      <ns0:c r="B7" s="4" t="n">
        <ns0:v>12</ns0:v>
      </ns0:c>
    </ns0:row>
    <ns0:row r="8">
      <ns0:c r="A8" t="inlineStr">
        <ns0:is>
          <ns0:t>Fixed costs for the same period: rent or mortgage, utilities... (optional)</ns0:t>
        </ns0:is>
      </ns0:c>
      <ns0:c r="B8" s="4" t="n">
        <ns0:v>900</ns0:v>
      </ns0:c>
    </ns0:row>
    <ns0:row r="9">
      <ns0:c r="A9" s="5" t="inlineStr">
        <ns0:is>
          <ns0:t>Settings status (READY when filled in)</ns0:t>
        </ns0:is>
      </ns0:c>
      <ns0:c r="B9" s="5">
        <ns0:f>IF(COUNTA(B4:B8)=0,"",IF(NOT(ISNUMBER(B4)),"CHECK platform fee %",IF(OR(B4&lt;0,B4&gt;=1),"CHECK platform fee %",IF(NOT(ISNUMBER(B5)),"CHECK management fee %",IF(OR(B5&lt;0,B5&gt;=1),"CHECK management fee %",IF(NOT(ISNUMBER(B6)),"CHECK cleaning cost",IF(B6&lt;0,"CHECK cleaning cost",IF(NOT(ISNUMBER(B7)),"CHECK supplies",IF(B7&lt;0,"CHECK supplies",IF(AND(B8&lt;&gt;"",NOT(ISNUMBER(B8))),"CHECK fixed costs",IF(SUM(B8)&lt;0,"CHECK fixed costs","READY")))))))))))</ns0:f>
        <ns0:v/>
      </ns0:c>
    </ns0:row>
    <ns0:row r="11" ht="48" customHeight="1">
      <ns0:c r="A11" s="6" t="inlineStr">
        <ns0:is>
          <ns0:t>Guest label (no personal details)</ns0:t>
        </ns0:is>
      </ns0:c>
      <ns0:c r="B11" s="6" t="inlineStr">
        <ns0:is>
          <ns0:t>Nights</ns0:t>
        </ns0:is>
      </ns0:c>
      <ns0:c r="C11" s="6" t="inlineStr">
        <ns0:is>
          <ns0:t>Nightly rate</ns0:t>
        </ns0:is>
      </ns0:c>
      <ns0:c r="D11" s="6" t="inlineStr">
        <ns0:is>
          <ns0:t>Cleaning fee charged (optional)</ns0:t>
        </ns0:is>
      </ns0:c>
      <ns0:c r="E11" s="6" t="inlineStr">
        <ns0:is>
          <ns0:t>Check</ns0:t>
        </ns0:is>
      </ns0:c>
      <ns0:c r="F11" s="6" t="inlineStr">
        <ns0:is>
          <ns0:t>Booking total</ns0:t>
        </ns0:is>
      </ns0:c>
      <ns0:c r="G11" s="6" t="inlineStr">
        <ns0:is>
          <ns0:t>Platform fee</ns0:t>
        </ns0:is>
      </ns0:c>
      <ns0:c r="H11" s="6" t="inlineStr">
        <ns0:is>
          <ns0:t>Payout</ns0:t>
        </ns0:is>
      </ns0:c>
      <ns0:c r="I11" s="6" t="inlineStr">
        <ns0:is>
          <ns0:t>Management fee</ns0:t>
        </ns0:is>
      </ns0:c>
      <ns0:c r="J11" s="6" t="inlineStr">
        <ns0:is>
          <ns0:t>Per-stay costs</ns0:t>
        </ns0:is>
      </ns0:c>
      <ns0:c r="K11" s="6" t="inlineStr">
        <ns0:is>
          <ns0:t>Profit before fixed costs</ns0:t>
        </ns0:is>
      </ns0:c>
    </ns0:row>
    <ns0:row r="12">
      <ns0:c r="A12" s="7" t="inlineStr">
        <ns0:is>
          <ns0:t>Guest A (example)</ns0:t>
        </ns0:is>
      </ns0:c>
      <ns0:c r="B12" s="8" t="n">
        <ns0:v>3</ns0:v>
      </ns0:c>
      <ns0:c r="C12" s="4" t="n">
        <ns0:v>120</ns0:v>
      </ns0:c>
      <ns0:c r="D12" s="4" t="n">
        <ns0:v>80</ns0:v>
      </ns0:c>
      <ns0:c r="E12">
        <ns0:f>IF(COUNTA(A12:D12)=0,"",IF($B$9&lt;&gt;"READY","CHECK settings",IF(A12="","CHECK guest label",IF(NOT(ISNUMBER(B12)),"CHECK nights",IF(B12&lt;=0,"CHECK nights",IF(NOT(ISNUMBER(C12)),"CHECK nightly rate",IF(C12&lt;0,"CHECK nightly rate",IF(AND(D12&lt;&gt;"",NOT(ISNUMBER(D12))),"CHECK cleaning fee",IF(SUM(D12)&lt;0,"CHECK cleaning fee","OK")))))))))</ns0:f>
        <ns0:v/>
      </ns0:c>
      <ns0:c r="F12" s="9">
        <ns0:f>IF(E12="OK",B12*C12+SUM(D12),"")</ns0:f>
        <ns0:v/>
      </ns0:c>
      <ns0:c r="G12" s="9">
        <ns0:f>IF(E12="OK",F12*$B$4,"")</ns0:f>
        <ns0:v/>
      </ns0:c>
      <ns0:c r="H12" s="9">
        <ns0:f>IF(E12="OK",F12-G12,"")</ns0:f>
        <ns0:v/>
      </ns0:c>
      <ns0:c r="I12" s="9">
        <ns0:f>IF(E12="OK",H12*$B$5,"")</ns0:f>
        <ns0:v/>
      </ns0:c>
      <ns0:c r="J12" s="9">
        <ns0:f>IF(E12="OK",$B$6+$B$7,"")</ns0:f>
        <ns0:v/>
      </ns0:c>
      <ns0:c r="K12" s="9">
        <ns0:f>IF(E12="OK",H12-I12-J12,"")</ns0:f>
        <ns0:v/>
      </ns0:c>
    </ns0:row>
    <ns0:row r="13">
      <ns0:c r="A13" s="7" t="inlineStr">
        <ns0:is>
          <ns0:t>Guest B (example)</ns0:t>
        </ns0:is>
      </ns0:c>
      <ns0:c r="B13" s="8" t="n">
        <ns0:v>5</ns0:v>
      </ns0:c>
      <ns0:c r="C13" s="4" t="n">
        <ns0:v>110</ns0:v>
      </ns0:c>
      <ns0:c r="D13" s="4" t="n">
        <ns0:v>80</ns0:v>
      </ns0:c>
      <ns0:c r="E13">
        <ns0:f>IF(COUNTA(A13:D13)=0,"",IF($B$9&lt;&gt;"READY","CHECK settings",IF(A13="","CHECK guest label",IF(NOT(ISNUMBER(B13)),"CHECK nights",IF(B13&lt;=0,"CHECK nights",IF(NOT(ISNUMBER(C13)),"CHECK nightly rate",IF(C13&lt;0,"CHECK nightly rate",IF(AND(D13&lt;&gt;"",NOT(ISNUMBER(D13))),"CHECK cleaning fee",IF(SUM(D13)&lt;0,"CHECK cleaning fee","OK")))))))))</ns0:f>
        <ns0:v/>
      </ns0:c>
      <ns0:c r="F13" s="9">
        <ns0:f>IF(E13="OK",B13*C13+SUM(D13),"")</ns0:f>
        <ns0:v/>
      </ns0:c>
      <ns0:c r="G13" s="9">
        <ns0:f>IF(E13="OK",F13*$B$4,"")</ns0:f>
        <ns0:v/>
      </ns0:c>
      <ns0:c r="H13" s="9">
        <ns0:f>IF(E13="OK",F13-G13,"")</ns0:f>
        <ns0:v/>
      </ns0:c>
      <ns0:c r="I13" s="9">
        <ns0:f>IF(E13="OK",H13*$B$5,"")</ns0:f>
        <ns0:v/>
      </ns0:c>
      <ns0:c r="J13" s="9">
        <ns0:f>IF(E13="OK",$B$6+$B$7,"")</ns0:f>
        <ns0:v/>
      </ns0:c>
      <ns0:c r="K13" s="9">
        <ns0:f>IF(E13="OK",H13-I13-J13,"")</ns0:f>
        <ns0:v/>
      </ns0:c>
    </ns0:row>
    <ns0:row r="14">
      <ns0:c r="A14" s="7" t="inlineStr">
        <ns0:is>
          <ns0:t>Guest C (example)</ns0:t>
        </ns0:is>
      </ns0:c>
      <ns0:c r="B14" s="8" t="n">
        <ns0:v>2</ns0:v>
      </ns0:c>
      <ns0:c r="C14" s="4" t="n">
        <ns0:v>135</ns0:v>
      </ns0:c>
      <ns0:c r="D14" s="4" t="n">
        <ns0:v>80</ns0:v>
      </ns0:c>
      <ns0:c r="E14">
        <ns0:f>IF(COUNTA(A14:D14)=0,"",IF($B$9&lt;&gt;"READY","CHECK settings",IF(A14="","CHECK guest label",IF(NOT(ISNUMBER(B14)),"CHECK nights",IF(B14&lt;=0,"CHECK nights",IF(NOT(ISNUMBER(C14)),"CHECK nightly rate",IF(C14&lt;0,"CHECK nightly rate",IF(AND(D14&lt;&gt;"",NOT(ISNUMBER(D14))),"CHECK cleaning fee",IF(SUM(D14)&lt;0,"CHECK cleaning fee","OK")))))))))</ns0:f>
        <ns0:v/>
      </ns0:c>
      <ns0:c r="F14" s="9">
        <ns0:f>IF(E14="OK",B14*C14+SUM(D14),"")</ns0:f>
        <ns0:v/>
      </ns0:c>
      <ns0:c r="G14" s="9">
        <ns0:f>IF(E14="OK",F14*$B$4,"")</ns0:f>
        <ns0:v/>
      </ns0:c>
      <ns0:c r="H14" s="9">
        <ns0:f>IF(E14="OK",F14-G14,"")</ns0:f>
        <ns0:v/>
      </ns0:c>
      <ns0:c r="I14" s="9">
        <ns0:f>IF(E14="OK",H14*$B$5,"")</ns0:f>
        <ns0:v/>
      </ns0:c>
      <ns0:c r="J14" s="9">
        <ns0:f>IF(E14="OK",$B$6+$B$7,"")</ns0:f>
        <ns0:v/>
      </ns0:c>
      <ns0:c r="K14" s="9">
        <ns0:f>IF(E14="OK",H14-I14-J14,"")</ns0:f>
        <ns0:v/>
      </ns0:c>
    </ns0:row>
    <ns0:row r="15">
      <ns0:c r="A15" s="7" t="n"/>
      <ns0:c r="B15" s="8" t="n"/>
      <ns0:c r="C15" s="4" t="n"/>
      <ns0:c r="D15" s="4" t="n"/>
      <ns0:c r="E15">
        <ns0:f>IF(COUNTA(A15:D15)=0,"",IF($B$9&lt;&gt;"READY","CHECK settings",IF(A15="","CHECK guest label",IF(NOT(ISNUMBER(B15)),"CHECK nights",IF(B15&lt;=0,"CHECK nights",IF(NOT(ISNUMBER(C15)),"CHECK nightly rate",IF(C15&lt;0,"CHECK nightly rate",IF(AND(D15&lt;&gt;"",NOT(ISNUMBER(D15))),"CHECK cleaning fee",IF(SUM(D15)&lt;0,"CHECK cleaning fee","OK")))))))))</ns0:f>
        <ns0:v/>
      </ns0:c>
      <ns0:c r="F15" s="9">
        <ns0:f>IF(E15="OK",B15*C15+SUM(D15),"")</ns0:f>
        <ns0:v/>
      </ns0:c>
      <ns0:c r="G15" s="9">
        <ns0:f>IF(E15="OK",F15*$B$4,"")</ns0:f>
        <ns0:v/>
      </ns0:c>
      <ns0:c r="H15" s="9">
        <ns0:f>IF(E15="OK",F15-G15,"")</ns0:f>
        <ns0:v/>
      </ns0:c>
      <ns0:c r="I15" s="9">
        <ns0:f>IF(E15="OK",H15*$B$5,"")</ns0:f>
        <ns0:v/>
      </ns0:c>
      <ns0:c r="J15" s="9">
        <ns0:f>IF(E15="OK",$B$6+$B$7,"")</ns0:f>
        <ns0:v/>
      </ns0:c>
      <ns0:c r="K15" s="9">
        <ns0:f>IF(E15="OK",H15-I15-J15,"")</ns0:f>
        <ns0:v/>
      </ns0:c>
    </ns0:row>
    <ns0:row r="16">
      <ns0:c r="A16" s="7" t="n"/>
      <ns0:c r="B16" s="8" t="n"/>
      <ns0:c r="C16" s="4" t="n"/>
      <ns0:c r="D16" s="4" t="n"/>
      <ns0:c r="E16">
        <ns0:f>IF(COUNTA(A16:D16)=0,"",IF($B$9&lt;&gt;"READY","CHECK settings",IF(A16="","CHECK guest label",IF(NOT(ISNUMBER(B16)),"CHECK nights",IF(B16&lt;=0,"CHECK nights",IF(NOT(ISNUMBER(C16)),"CHECK nightly rate",IF(C16&lt;0,"CHECK nightly rate",IF(AND(D16&lt;&gt;"",NOT(ISNUMBER(D16))),"CHECK cleaning fee",IF(SUM(D16)&lt;0,"CHECK cleaning fee","OK")))))))))</ns0:f>
        <ns0:v/>
      </ns0:c>
      <ns0:c r="F16" s="9">
        <ns0:f>IF(E16="OK",B16*C16+SUM(D16),"")</ns0:f>
        <ns0:v/>
      </ns0:c>
      <ns0:c r="G16" s="9">
        <ns0:f>IF(E16="OK",F16*$B$4,"")</ns0:f>
        <ns0:v/>
      </ns0:c>
      <ns0:c r="H16" s="9">
        <ns0:f>IF(E16="OK",F16-G16,"")</ns0:f>
        <ns0:v/>
      </ns0:c>
      <ns0:c r="I16" s="9">
        <ns0:f>IF(E16="OK",H16*$B$5,"")</ns0:f>
        <ns0:v/>
      </ns0:c>
      <ns0:c r="J16" s="9">
        <ns0:f>IF(E16="OK",$B$6+$B$7,"")</ns0:f>
        <ns0:v/>
      </ns0:c>
      <ns0:c r="K16" s="9">
        <ns0:f>IF(E16="OK",H16-I16-J16,"")</ns0:f>
        <ns0:v/>
      </ns0:c>
    </ns0:row>
    <ns0:row r="17">
      <ns0:c r="A17" s="7" t="n"/>
      <ns0:c r="B17" s="8" t="n"/>
      <ns0:c r="C17" s="4" t="n"/>
      <ns0:c r="D17" s="4" t="n"/>
      <ns0:c r="E17">
        <ns0:f>IF(COUNTA(A17:D17)=0,"",IF($B$9&lt;&gt;"READY","CHECK settings",IF(A17="","CHECK guest label",IF(NOT(ISNUMBER(B17)),"CHECK nights",IF(B17&lt;=0,"CHECK nights",IF(NOT(ISNUMBER(C17)),"CHECK nightly rate",IF(C17&lt;0,"CHECK nightly rate",IF(AND(D17&lt;&gt;"",NOT(ISNUMBER(D17))),"CHECK cleaning fee",IF(SUM(D17)&lt;0,"CHECK cleaning fee","OK")))))))))</ns0:f>
        <ns0:v/>
      </ns0:c>
      <ns0:c r="F17" s="9">
        <ns0:f>IF(E17="OK",B17*C17+SUM(D17),"")</ns0:f>
        <ns0:v/>
      </ns0:c>
      <ns0:c r="G17" s="9">
        <ns0:f>IF(E17="OK",F17*$B$4,"")</ns0:f>
        <ns0:v/>
      </ns0:c>
      <ns0:c r="H17" s="9">
        <ns0:f>IF(E17="OK",F17-G17,"")</ns0:f>
        <ns0:v/>
      </ns0:c>
      <ns0:c r="I17" s="9">
        <ns0:f>IF(E17="OK",H17*$B$5,"")</ns0:f>
        <ns0:v/>
      </ns0:c>
      <ns0:c r="J17" s="9">
        <ns0:f>IF(E17="OK",$B$6+$B$7,"")</ns0:f>
        <ns0:v/>
      </ns0:c>
      <ns0:c r="K17" s="9">
        <ns0:f>IF(E17="OK",H17-I17-J17,"")</ns0:f>
        <ns0:v/>
      </ns0:c>
    </ns0:row>
    <ns0:row r="18">
      <ns0:c r="A18" s="7" t="n"/>
      <ns0:c r="B18" s="8" t="n"/>
      <ns0:c r="C18" s="4" t="n"/>
      <ns0:c r="D18" s="4" t="n"/>
      <ns0:c r="E18">
        <ns0:f>IF(COUNTA(A18:D18)=0,"",IF($B$9&lt;&gt;"READY","CHECK settings",IF(A18="","CHECK guest label",IF(NOT(ISNUMBER(B18)),"CHECK nights",IF(B18&lt;=0,"CHECK nights",IF(NOT(ISNUMBER(C18)),"CHECK nightly rate",IF(C18&lt;0,"CHECK nightly rate",IF(AND(D18&lt;&gt;"",NOT(ISNUMBER(D18))),"CHECK cleaning fee",IF(SUM(D18)&lt;0,"CHECK cleaning fee","OK")))))))))</ns0:f>
        <ns0:v/>
      </ns0:c>
      <ns0:c r="F18" s="9">
        <ns0:f>IF(E18="OK",B18*C18+SUM(D18),"")</ns0:f>
        <ns0:v/>
      </ns0:c>
      <ns0:c r="G18" s="9">
        <ns0:f>IF(E18="OK",F18*$B$4,"")</ns0:f>
        <ns0:v/>
      </ns0:c>
      <ns0:c r="H18" s="9">
        <ns0:f>IF(E18="OK",F18-G18,"")</ns0:f>
        <ns0:v/>
      </ns0:c>
      <ns0:c r="I18" s="9">
        <ns0:f>IF(E18="OK",H18*$B$5,"")</ns0:f>
        <ns0:v/>
      </ns0:c>
      <ns0:c r="J18" s="9">
        <ns0:f>IF(E18="OK",$B$6+$B$7,"")</ns0:f>
        <ns0:v/>
      </ns0:c>
      <ns0:c r="K18" s="9">
        <ns0:f>IF(E18="OK",H18-I18-J18,"")</ns0:f>
        <ns0:v/>
      </ns0:c>
    </ns0:row>
    <ns0:row r="19">
      <ns0:c r="A19" s="7" t="n"/>
      <ns0:c r="B19" s="8" t="n"/>
      <ns0:c r="C19" s="4" t="n"/>
      <ns0:c r="D19" s="4" t="n"/>
      <ns0:c r="E19">
        <ns0:f>IF(COUNTA(A19:D19)=0,"",IF($B$9&lt;&gt;"READY","CHECK settings",IF(A19="","CHECK guest label",IF(NOT(ISNUMBER(B19)),"CHECK nights",IF(B19&lt;=0,"CHECK nights",IF(NOT(ISNUMBER(C19)),"CHECK nightly rate",IF(C19&lt;0,"CHECK nightly rate",IF(AND(D19&lt;&gt;"",NOT(ISNUMBER(D19))),"CHECK cleaning fee",IF(SUM(D19)&lt;0,"CHECK cleaning fee","OK")))))))))</ns0:f>
        <ns0:v/>
      </ns0:c>
      <ns0:c r="F19" s="9">
        <ns0:f>IF(E19="OK",B19*C19+SUM(D19),"")</ns0:f>
        <ns0:v/>
      </ns0:c>
      <ns0:c r="G19" s="9">
        <ns0:f>IF(E19="OK",F19*$B$4,"")</ns0:f>
        <ns0:v/>
      </ns0:c>
      <ns0:c r="H19" s="9">
        <ns0:f>IF(E19="OK",F19-G19,"")</ns0:f>
        <ns0:v/>
      </ns0:c>
      <ns0:c r="I19" s="9">
        <ns0:f>IF(E19="OK",H19*$B$5,"")</ns0:f>
        <ns0:v/>
      </ns0:c>
      <ns0:c r="J19" s="9">
        <ns0:f>IF(E19="OK",$B$6+$B$7,"")</ns0:f>
        <ns0:v/>
      </ns0:c>
      <ns0:c r="K19" s="9">
        <ns0:f>IF(E19="OK",H19-I19-J19,"")</ns0:f>
        <ns0:v/>
      </ns0:c>
    </ns0:row>
    <ns0:row r="20">
      <ns0:c r="A20" s="7" t="n"/>
      <ns0:c r="B20" s="8" t="n"/>
      <ns0:c r="C20" s="4" t="n"/>
      <ns0:c r="D20" s="4" t="n"/>
      <ns0:c r="E20">
        <ns0:f>IF(COUNTA(A20:D20)=0,"",IF($B$9&lt;&gt;"READY","CHECK settings",IF(A20="","CHECK guest label",IF(NOT(ISNUMBER(B20)),"CHECK nights",IF(B20&lt;=0,"CHECK nights",IF(NOT(ISNUMBER(C20)),"CHECK nightly rate",IF(C20&lt;0,"CHECK nightly rate",IF(AND(D20&lt;&gt;"",NOT(ISNUMBER(D20))),"CHECK cleaning fee",IF(SUM(D20)&lt;0,"CHECK cleaning fee","OK")))))))))</ns0:f>
        <ns0:v/>
      </ns0:c>
      <ns0:c r="F20" s="9">
        <ns0:f>IF(E20="OK",B20*C20+SUM(D20),"")</ns0:f>
        <ns0:v/>
      </ns0:c>
      <ns0:c r="G20" s="9">
        <ns0:f>IF(E20="OK",F20*$B$4,"")</ns0:f>
        <ns0:v/>
      </ns0:c>
      <ns0:c r="H20" s="9">
        <ns0:f>IF(E20="OK",F20-G20,"")</ns0:f>
        <ns0:v/>
      </ns0:c>
      <ns0:c r="I20" s="9">
        <ns0:f>IF(E20="OK",H20*$B$5,"")</ns0:f>
        <ns0:v/>
      </ns0:c>
      <ns0:c r="J20" s="9">
        <ns0:f>IF(E20="OK",$B$6+$B$7,"")</ns0:f>
        <ns0:v/>
      </ns0:c>
      <ns0:c r="K20" s="9">
        <ns0:f>IF(E20="OK",H20-I20-J20,"")</ns0:f>
        <ns0:v/>
      </ns0:c>
    </ns0:row>
    <ns0:row r="21">
      <ns0:c r="A21" s="7" t="n"/>
      <ns0:c r="B21" s="8" t="n"/>
      <ns0:c r="C21" s="4" t="n"/>
      <ns0:c r="D21" s="4" t="n"/>
      <ns0:c r="E21">
        <ns0:f>IF(COUNTA(A21:D21)=0,"",IF($B$9&lt;&gt;"READY","CHECK settings",IF(A21="","CHECK guest label",IF(NOT(ISNUMBER(B21)),"CHECK nights",IF(B21&lt;=0,"CHECK nights",IF(NOT(ISNUMBER(C21)),"CHECK nightly rate",IF(C21&lt;0,"CHECK nightly rate",IF(AND(D21&lt;&gt;"",NOT(ISNUMBER(D21))),"CHECK cleaning fee",IF(SUM(D21)&lt;0,"CHECK cleaning fee","OK")))))))))</ns0:f>
        <ns0:v/>
      </ns0:c>
      <ns0:c r="F21" s="9">
        <ns0:f>IF(E21="OK",B21*C21+SUM(D21),"")</ns0:f>
        <ns0:v/>
      </ns0:c>
      <ns0:c r="G21" s="9">
        <ns0:f>IF(E21="OK",F21*$B$4,"")</ns0:f>
        <ns0:v/>
      </ns0:c>
      <ns0:c r="H21" s="9">
        <ns0:f>IF(E21="OK",F21-G21,"")</ns0:f>
        <ns0:v/>
      </ns0:c>
      <ns0:c r="I21" s="9">
        <ns0:f>IF(E21="OK",H21*$B$5,"")</ns0:f>
        <ns0:v/>
      </ns0:c>
      <ns0:c r="J21" s="9">
        <ns0:f>IF(E21="OK",$B$6+$B$7,"")</ns0:f>
        <ns0:v/>
      </ns0:c>
      <ns0:c r="K21" s="9">
        <ns0:f>IF(E21="OK",H21-I21-J21,"")</ns0:f>
        <ns0:v/>
      </ns0:c>
    </ns0:row>
    <ns0:row r="22">
      <ns0:c r="A22" s="5" t="inlineStr">
        <ns0:is>
          <ns0:t>Total (rows showing OK)</ns0:t>
        </ns0:is>
      </ns0:c>
      <ns0:c r="B22" s="10">
        <ns0:f>IF(COUNTIF(E12:E21,"OK")=0,"",SUMIF(E12:E21,"OK",B12:B21))</ns0:f>
        <ns0:v/>
      </ns0:c>
      <ns0:c r="D22" s="11">
        <ns0:f>IF(COUNTIF(E12:E21,"OK")=0,"",SUMIF(E12:E21,"OK",D12:D21))</ns0:f>
        <ns0:v/>
      </ns0:c>
      <ns0:c r="F22" s="11">
        <ns0:f>IF(COUNTIF(E12:E21,"OK")=0,"",SUM(F12:F21))</ns0:f>
        <ns0:v/>
      </ns0:c>
      <ns0:c r="G22" s="11">
        <ns0:f>IF(COUNTIF(E12:E21,"OK")=0,"",SUM(G12:G21))</ns0:f>
        <ns0:v/>
      </ns0:c>
      <ns0:c r="H22" s="11">
        <ns0:f>IF(COUNTIF(E12:E21,"OK")=0,"",SUM(H12:H21))</ns0:f>
        <ns0:v/>
      </ns0:c>
      <ns0:c r="I22" s="11">
        <ns0:f>IF(COUNTIF(E12:E21,"OK")=0,"",SUM(I12:I21))</ns0:f>
        <ns0:v/>
      </ns0:c>
      <ns0:c r="J22" s="11">
        <ns0:f>IF(COUNTIF(E12:E21,"OK")=0,"",SUM(J12:J21))</ns0:f>
        <ns0:v/>
      </ns0:c>
      <ns0:c r="K22" s="11">
        <ns0:f>IF(COUNTIF(E12:E21,"OK")=0,"",SUM(K12:K21))</ns0:f>
        <ns0:v/>
      </ns0:c>
    </ns0:row>
    <ns0:row r="24">
      <ns0:c r="A24" s="5" t="inlineStr">
        <ns0:is>
          <ns0:t>Profit after fixed costs (total profit - fixed costs above)</ns0:t>
        </ns0:is>
      </ns0:c>
      <ns0:c r="B24" s="11">
        <ns0:f>IF(K22="","",IF(ISNUMBER(B8),K22-B8,""))</ns0:f>
        <ns0:v/>
      </ns0:c>
    </ns0:row>
    <ns0:row r="26">
      <ns0:c r="A26" t="inlineStr">
        <ns0:is>
          <ns0:t>Booking total = nights x nightly rate + cleaning fee charged. Platform fee = host fee % x booking total. Payout = booking total - platform fee.</ns0:t>
        </ns0:is>
      </ns0:c>
    </ns0:row>
    <ns0:row r="27">
      <ns0:c r="A27" t="inlineStr">
        <ns0:is>
          <ns0:t>Management fee = management % x payout. Profit before fixed costs = payout - management fee - cleaning cost - supplies. Fee %: enter 3% or 0.03, not 3. Leave out lodging taxes collected for the authorities.</ns0:t>
        </ns0:is>
      </ns0:c>
    </ns0:row>
    <ns0:row r="28">
      <ns0:c r="A28" t="inlineStr">
        <ns0:is>
          <ns0:t>A CHECK names the input to fix; that row is left out of the totals until it is fixed.</ns0:t>
        </ns0:is>
      </ns0:c>
    </ns0:row>
    <ns0:row r="30">
      <ns0:c r="A30" s="12" t="inlineStr">
        <ns0:is>
          <ns0:t>What the full Short-Term Rental Profit &amp; Booking Tracker adds</ns0:t>
        </ns0:is>
      </ns0:c>
    </ns0:row>
    <ns0:row r="31">
      <ns0:c r="A31" t="inlineStr">
        <ns0:is>
          <ns0:t>- Check-in and check-out dates with nights counted for you, 200 bookings with a status (Booked, Completed, Cancelled) and the actual platform fee from your payout statement.</ns0:t>
        </ns0:is>
      </ns0:c>
    </ns0:row>
    <ns0:row r="32">
      <ns0:c r="A32" t="inlineStr">
        <ns0:is>
          <ns0:t>- A 12-month view: occupancy, ADR, RevPAR, payout and net profit after fixed costs, with stays split across months by nights.</ns0:t>
        </ns0:is>
      </ns0:c>
    </ns0:row>
    <ns0:row r="33">
      <ns0:c r="A33" t="inlineStr">
        <ns0:is>
          <ns0:t>- A Property sheet for your monthly fixed costs, and the break-even nightly rate at a target occupancy (plus the rate for a target monthly profit).</ns0:t>
        </ns0:is>
      </ns0:c>
    </ns0:row>
    <ns0:row r="34">
      <ns0:c r="A34" t="inlineStr">
        <ns0:is>
          <ns0:t>- Includes a fictional worked example and a 2-page PDF guide.</ns0:t>
        </ns0:is>
      </ns0:c>
    </ns0:row>
    <ns0:row r="35">
      <ns0:c r="A35" s="13" t="inlineStr">
        <ns0:is>
          <ns0:t>Get the full Short-Term Rental Profit &amp; Booking Tracker</ns0:t>
        </ns0:is>
      </ns0:c>
    </ns0:row>
  </ns0:sheetData>
  <ns0:dataValidations count="4">
    <ns0:dataValidation sqref="B4:B5" showDropDown="0" showInputMessage="0" showErrorMessage="1" allowBlank="1" error="Enter a % from 0% to below 100% (3% or 0.03, not 3)." type="decimal" errorStyle="stop" operator="between">
      <ns0:formula1>0</ns0:formula1>
      <ns0:formula2>0.999999</ns0:formula2>
    </ns0:dataValidation>
    <ns0:dataValidation sqref="B6:B8" showDropDown="0" showInputMessage="0" showErrorMessage="1" allowBlank="1" error="Enter 0 or more." type="decimal" errorStyle="stop" operator="greaterThanOrEqual">
      <ns0:formula1>0</ns0:formula1>
    </ns0:dataValidation>
    <ns0:dataValidation sqref="B12:B21" showDropDown="0" showInputMessage="0" showErrorMessage="1" allowBlank="1" error="Nights must be a whole number, 1 or more." type="whole" errorStyle="stop" operator="greaterThanOrEqual">
      <ns0:formula1>1</ns0:formula1>
    </ns0:dataValidation>
    <ns0:dataValidation sqref="C12:D21" showDropDown="0" showInputMessage="0" showErrorMessage="1" allowBlank="1" error="Enter 0 or more." type="decimal" errorStyle="stop" operator="greaterThanOrEqual">
      <ns0:formula1>0</ns0:formula1>
    </ns0:dataValidation>
  </ns0:dataValidations>
  <ns0:hyperlinks>
    <ns0:hyperlink ref="A35" ns1:id="rId1"/>
  </ns0:hyperlinks>
  <ns0:pageMargins left="0.75" right="0.75" top="1" bottom="1" header="0.5" footer="0.5"/>
  <ns0:pageSetup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Rental Host Tools</dc:creator>
  <dc:title>Free Rental Profit Spreadsheet (lite): Airbnb, Vrbo and direct bookings</dc:title>
  <dcterms:created xsi:type="dcterms:W3CDTF">2026-11-02T00:00:00Z</dcterms:created>
  <dcterms:modified xsi:type="dcterms:W3CDTF">2026-11-02T08:21:31Z</dcterms:modified>
</cp:coreProperties>
</file>